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N:\Investor_Relations\IR\Website\Laufende Dokumente - Downloads\"/>
    </mc:Choice>
  </mc:AlternateContent>
  <xr:revisionPtr revIDLastSave="0" documentId="13_ncr:1_{7307B173-8D44-483E-ADC8-B55CDD37424F}" xr6:coauthVersionLast="38" xr6:coauthVersionMax="38" xr10:uidLastSave="{00000000-0000-0000-0000-000000000000}"/>
  <bookViews>
    <workbookView xWindow="0" yWindow="0" windowWidth="21525" windowHeight="11850" xr2:uid="{00000000-000D-0000-FFFF-FFFF00000000}"/>
  </bookViews>
  <sheets>
    <sheet name="Share buyback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G25" i="1"/>
  <c r="B26" i="1" l="1"/>
  <c r="C25" i="1"/>
  <c r="C26" i="1" s="1"/>
  <c r="G24" i="1" l="1"/>
  <c r="C24" i="1"/>
  <c r="G22" i="1" l="1"/>
  <c r="G23" i="1"/>
  <c r="C23" i="1" l="1"/>
  <c r="C22" i="1"/>
  <c r="G21" i="1" l="1"/>
  <c r="C21" i="1"/>
  <c r="N6" i="1" l="1"/>
  <c r="G20" i="1" l="1"/>
  <c r="C20" i="1"/>
  <c r="G19" i="1" l="1"/>
  <c r="C19" i="1"/>
  <c r="G18" i="1" l="1"/>
  <c r="C18" i="1"/>
  <c r="G17" i="1" l="1"/>
  <c r="C17" i="1"/>
  <c r="G16" i="1" l="1"/>
  <c r="C16" i="1"/>
  <c r="G15" i="1" l="1"/>
  <c r="C15" i="1"/>
  <c r="G14" i="1" l="1"/>
  <c r="C14" i="1"/>
  <c r="G13" i="1" l="1"/>
  <c r="C13" i="1"/>
  <c r="C2" i="1"/>
  <c r="C3" i="1"/>
  <c r="C4" i="1"/>
  <c r="C5" i="1"/>
  <c r="C6" i="1"/>
  <c r="C7" i="1"/>
  <c r="C8" i="1"/>
  <c r="C9" i="1"/>
  <c r="C10" i="1"/>
  <c r="C11" i="1"/>
  <c r="C12" i="1"/>
  <c r="G12" i="1"/>
  <c r="G11" i="1"/>
  <c r="G10" i="1"/>
  <c r="G9" i="1"/>
  <c r="G8" i="1"/>
  <c r="G2" i="1"/>
  <c r="G3" i="1"/>
  <c r="G4" i="1"/>
  <c r="G5" i="1"/>
  <c r="G6" i="1"/>
  <c r="G7" i="1"/>
  <c r="N5" i="1"/>
  <c r="N7" i="1" s="1"/>
</calcChain>
</file>

<file path=xl/sharedStrings.xml><?xml version="1.0" encoding="utf-8"?>
<sst xmlns="http://schemas.openxmlformats.org/spreadsheetml/2006/main" count="14" uniqueCount="13">
  <si>
    <t>Date</t>
  </si>
  <si>
    <t>Number of repurchased shares</t>
  </si>
  <si>
    <t>Average price per share (€)</t>
  </si>
  <si>
    <t>Amount  in €</t>
  </si>
  <si>
    <t>Total</t>
  </si>
  <si>
    <t>Buyback to date:</t>
  </si>
  <si>
    <t>Buyback left:</t>
  </si>
  <si>
    <t>Total buyback:</t>
  </si>
  <si>
    <t>Total shares:</t>
  </si>
  <si>
    <t>Share of capital</t>
  </si>
  <si>
    <t>Share price high (€)</t>
  </si>
  <si>
    <t>Share price low (€)</t>
  </si>
  <si>
    <t>Buyback completed to date in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</si>
</sst>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AF0917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14" fontId="3" fillId="0" borderId="0" xfId="0" applyNumberFormat="1" applyFont="1" applyBorder="1"/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5" fillId="0" borderId="0" xfId="1" applyNumberFormat="1" applyFont="1"/>
    <xf numFmtId="4" fontId="4" fillId="0" borderId="0" xfId="1" applyNumberFormat="1"/>
    <xf numFmtId="3" fontId="4" fillId="0" borderId="0" xfId="1" applyNumberFormat="1" applyFill="1"/>
    <xf numFmtId="0" fontId="4" fillId="0" borderId="0" xfId="1"/>
    <xf numFmtId="3" fontId="4" fillId="0" borderId="0" xfId="1" applyNumberFormat="1"/>
    <xf numFmtId="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Alignment="1"/>
    <xf numFmtId="164" fontId="1" fillId="0" borderId="0" xfId="0" applyNumberFormat="1" applyFont="1" applyAlignment="1"/>
    <xf numFmtId="3" fontId="3" fillId="0" borderId="0" xfId="0" applyNumberFormat="1" applyFont="1" applyBorder="1" applyAlignment="1"/>
    <xf numFmtId="165" fontId="3" fillId="0" borderId="0" xfId="0" applyNumberFormat="1" applyFont="1" applyFill="1" applyBorder="1" applyAlignment="1"/>
    <xf numFmtId="165" fontId="1" fillId="0" borderId="0" xfId="0" applyNumberFormat="1" applyFont="1" applyAlignment="1"/>
    <xf numFmtId="9" fontId="4" fillId="0" borderId="0" xfId="2" applyFont="1"/>
  </cellXfs>
  <cellStyles count="3">
    <cellStyle name="Prozent" xfId="2" builtinId="5"/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G28" sqref="G28"/>
    </sheetView>
  </sheetViews>
  <sheetFormatPr baseColWidth="10" defaultColWidth="11.42578125" defaultRowHeight="15" x14ac:dyDescent="0.25"/>
  <cols>
    <col min="2" max="3" width="15.85546875" customWidth="1"/>
    <col min="4" max="6" width="12.28515625" customWidth="1"/>
    <col min="7" max="7" width="12.7109375" bestFit="1" customWidth="1"/>
  </cols>
  <sheetData>
    <row r="1" spans="1:14" ht="48" customHeight="1" thickBot="1" x14ac:dyDescent="0.3">
      <c r="A1" s="5" t="s">
        <v>0</v>
      </c>
      <c r="B1" s="6" t="s">
        <v>1</v>
      </c>
      <c r="C1" s="6" t="s">
        <v>9</v>
      </c>
      <c r="D1" s="7" t="s">
        <v>2</v>
      </c>
      <c r="E1" s="7" t="s">
        <v>10</v>
      </c>
      <c r="F1" s="7" t="s">
        <v>11</v>
      </c>
      <c r="G1" s="8" t="s">
        <v>3</v>
      </c>
    </row>
    <row r="2" spans="1:14" x14ac:dyDescent="0.25">
      <c r="A2" s="1">
        <v>43430</v>
      </c>
      <c r="B2" s="2">
        <v>35500</v>
      </c>
      <c r="C2" s="19">
        <f>B2/N3</f>
        <v>3.0205885699362912E-4</v>
      </c>
      <c r="D2" s="3">
        <v>19.540400000000002</v>
      </c>
      <c r="E2" s="3">
        <v>19.64</v>
      </c>
      <c r="F2" s="3">
        <v>19.440000000000001</v>
      </c>
      <c r="G2" s="18">
        <f>D2*B2</f>
        <v>693684.20000000007</v>
      </c>
      <c r="J2" s="9" t="s">
        <v>4</v>
      </c>
      <c r="K2" s="9"/>
      <c r="L2" s="9"/>
      <c r="M2" s="10"/>
      <c r="N2" s="10"/>
    </row>
    <row r="3" spans="1:14" x14ac:dyDescent="0.25">
      <c r="A3" s="1">
        <v>43431</v>
      </c>
      <c r="B3" s="2">
        <v>35200</v>
      </c>
      <c r="C3" s="19">
        <f>B3/N3</f>
        <v>2.9950624693452806E-4</v>
      </c>
      <c r="D3" s="3">
        <v>19.690000000000001</v>
      </c>
      <c r="E3" s="3">
        <v>19.89</v>
      </c>
      <c r="F3" s="3">
        <v>19.45</v>
      </c>
      <c r="G3" s="18">
        <f t="shared" ref="G3:G25" si="0">D3*B3</f>
        <v>693088</v>
      </c>
      <c r="J3" s="10" t="s">
        <v>8</v>
      </c>
      <c r="K3" s="10"/>
      <c r="L3" s="10"/>
      <c r="M3" s="10"/>
      <c r="N3" s="11">
        <v>117526764</v>
      </c>
    </row>
    <row r="4" spans="1:14" x14ac:dyDescent="0.25">
      <c r="A4" s="1">
        <v>43432</v>
      </c>
      <c r="B4" s="14">
        <v>44000</v>
      </c>
      <c r="C4" s="19">
        <f>B4/N3</f>
        <v>3.7438280866816003E-4</v>
      </c>
      <c r="D4" s="15">
        <v>19.425599999999999</v>
      </c>
      <c r="E4" s="15">
        <v>19.95</v>
      </c>
      <c r="F4" s="15">
        <v>19.100000000000001</v>
      </c>
      <c r="G4" s="18">
        <f t="shared" si="0"/>
        <v>854726.4</v>
      </c>
      <c r="J4" s="12" t="s">
        <v>7</v>
      </c>
      <c r="K4" s="12"/>
      <c r="L4" s="12"/>
      <c r="M4" s="12"/>
      <c r="N4" s="13">
        <v>1175268</v>
      </c>
    </row>
    <row r="5" spans="1:14" x14ac:dyDescent="0.25">
      <c r="A5" s="1">
        <v>43433</v>
      </c>
      <c r="B5" s="14">
        <v>43500</v>
      </c>
      <c r="C5" s="19">
        <f>B5/N3</f>
        <v>3.7012845856965822E-4</v>
      </c>
      <c r="D5" s="15">
        <v>19.3659</v>
      </c>
      <c r="E5" s="15">
        <v>19.239999999999998</v>
      </c>
      <c r="F5" s="15">
        <v>19.55</v>
      </c>
      <c r="G5" s="18">
        <f t="shared" si="0"/>
        <v>842416.65</v>
      </c>
      <c r="J5" s="10" t="s">
        <v>5</v>
      </c>
      <c r="K5" s="10"/>
      <c r="L5" s="10"/>
      <c r="M5" s="12"/>
      <c r="N5" s="13">
        <f>B26</f>
        <v>1175268</v>
      </c>
    </row>
    <row r="6" spans="1:14" x14ac:dyDescent="0.25">
      <c r="A6" s="1">
        <v>43434</v>
      </c>
      <c r="B6" s="2">
        <v>40500</v>
      </c>
      <c r="C6" s="19">
        <f>B6/N3</f>
        <v>3.4460235797864733E-4</v>
      </c>
      <c r="D6" s="3">
        <v>19.427399999999999</v>
      </c>
      <c r="E6" s="3">
        <v>19.649999999999999</v>
      </c>
      <c r="F6" s="3">
        <v>19.22</v>
      </c>
      <c r="G6" s="18">
        <f t="shared" si="0"/>
        <v>786809.7</v>
      </c>
      <c r="J6" s="10" t="s">
        <v>12</v>
      </c>
      <c r="K6" s="10"/>
      <c r="L6" s="10"/>
      <c r="M6" s="12"/>
      <c r="N6" s="21">
        <f>B26/$N$4</f>
        <v>1</v>
      </c>
    </row>
    <row r="7" spans="1:14" x14ac:dyDescent="0.25">
      <c r="A7" s="1">
        <v>43437</v>
      </c>
      <c r="B7" s="2">
        <v>27300</v>
      </c>
      <c r="C7" s="19">
        <f t="shared" ref="C7:C25" si="1">B7/$N$3</f>
        <v>2.3228751537819931E-4</v>
      </c>
      <c r="D7" s="3">
        <v>19.974900000000002</v>
      </c>
      <c r="E7" s="3">
        <v>20.2</v>
      </c>
      <c r="F7" s="3">
        <v>19.8</v>
      </c>
      <c r="G7" s="18">
        <f t="shared" si="0"/>
        <v>545314.77</v>
      </c>
      <c r="J7" s="10" t="s">
        <v>6</v>
      </c>
      <c r="K7" s="10"/>
      <c r="L7" s="10"/>
      <c r="M7" s="10"/>
      <c r="N7" s="13">
        <f>N4-N5</f>
        <v>0</v>
      </c>
    </row>
    <row r="8" spans="1:14" x14ac:dyDescent="0.25">
      <c r="A8" s="1">
        <v>43438</v>
      </c>
      <c r="B8" s="2">
        <v>37600</v>
      </c>
      <c r="C8" s="19">
        <f t="shared" si="1"/>
        <v>3.1992712740733676E-4</v>
      </c>
      <c r="D8" s="3">
        <v>19.606200000000001</v>
      </c>
      <c r="E8" s="3">
        <v>19.8</v>
      </c>
      <c r="F8" s="3">
        <v>19.45</v>
      </c>
      <c r="G8" s="18">
        <f t="shared" si="0"/>
        <v>737193.12</v>
      </c>
    </row>
    <row r="9" spans="1:14" x14ac:dyDescent="0.25">
      <c r="A9" s="1">
        <v>43439</v>
      </c>
      <c r="B9" s="2">
        <v>32000</v>
      </c>
      <c r="C9" s="19">
        <f t="shared" si="1"/>
        <v>2.7227840630411642E-4</v>
      </c>
      <c r="D9" s="3">
        <v>19.669499999999999</v>
      </c>
      <c r="E9" s="3">
        <v>19.89</v>
      </c>
      <c r="F9" s="3">
        <v>19.16</v>
      </c>
      <c r="G9" s="18">
        <f t="shared" si="0"/>
        <v>629424</v>
      </c>
    </row>
    <row r="10" spans="1:14" x14ac:dyDescent="0.25">
      <c r="A10" s="1">
        <v>43440</v>
      </c>
      <c r="B10" s="2">
        <v>56000</v>
      </c>
      <c r="C10" s="19">
        <f t="shared" si="1"/>
        <v>4.764872110322037E-4</v>
      </c>
      <c r="D10" s="3">
        <v>18.771799999999999</v>
      </c>
      <c r="E10" s="3">
        <v>19.7</v>
      </c>
      <c r="F10" s="3">
        <v>18.46</v>
      </c>
      <c r="G10" s="18">
        <f t="shared" si="0"/>
        <v>1051220.8</v>
      </c>
    </row>
    <row r="11" spans="1:14" x14ac:dyDescent="0.25">
      <c r="A11" s="1">
        <v>43441</v>
      </c>
      <c r="B11" s="2">
        <v>50000</v>
      </c>
      <c r="C11" s="19">
        <f t="shared" si="1"/>
        <v>4.2543500985018186E-4</v>
      </c>
      <c r="D11" s="3">
        <v>18.8293</v>
      </c>
      <c r="E11" s="3">
        <v>19.04</v>
      </c>
      <c r="F11" s="3">
        <v>18.5</v>
      </c>
      <c r="G11" s="18">
        <f t="shared" si="0"/>
        <v>941465</v>
      </c>
    </row>
    <row r="12" spans="1:14" x14ac:dyDescent="0.25">
      <c r="A12" s="1">
        <v>43444</v>
      </c>
      <c r="B12" s="2">
        <v>54500</v>
      </c>
      <c r="C12" s="19">
        <f t="shared" si="1"/>
        <v>4.6372416073669825E-4</v>
      </c>
      <c r="D12" s="3">
        <v>18.540400000000002</v>
      </c>
      <c r="E12" s="3">
        <v>18.100000000000001</v>
      </c>
      <c r="F12" s="3">
        <v>18.73</v>
      </c>
      <c r="G12" s="18">
        <f t="shared" si="0"/>
        <v>1010451.8</v>
      </c>
    </row>
    <row r="13" spans="1:14" x14ac:dyDescent="0.25">
      <c r="A13" s="1">
        <v>43445</v>
      </c>
      <c r="B13" s="2">
        <v>53800</v>
      </c>
      <c r="C13" s="19">
        <f t="shared" si="1"/>
        <v>4.5776807059879569E-4</v>
      </c>
      <c r="D13" s="3">
        <v>18.559699999999999</v>
      </c>
      <c r="E13" s="3">
        <v>18.760000000000002</v>
      </c>
      <c r="F13" s="3">
        <v>18.2</v>
      </c>
      <c r="G13" s="18">
        <f t="shared" si="0"/>
        <v>998511.86</v>
      </c>
    </row>
    <row r="14" spans="1:14" x14ac:dyDescent="0.25">
      <c r="A14" s="1">
        <v>43446</v>
      </c>
      <c r="B14" s="2">
        <v>48000</v>
      </c>
      <c r="C14" s="19">
        <f t="shared" si="1"/>
        <v>4.084176094561746E-4</v>
      </c>
      <c r="D14" s="3">
        <v>19.061399999999999</v>
      </c>
      <c r="E14" s="3">
        <v>19.25</v>
      </c>
      <c r="F14" s="3">
        <v>18.52</v>
      </c>
      <c r="G14" s="18">
        <f t="shared" si="0"/>
        <v>914947.2</v>
      </c>
    </row>
    <row r="15" spans="1:14" x14ac:dyDescent="0.25">
      <c r="A15" s="1">
        <v>43447</v>
      </c>
      <c r="B15" s="2">
        <v>45000</v>
      </c>
      <c r="C15" s="19">
        <f t="shared" si="1"/>
        <v>3.8289150886516366E-4</v>
      </c>
      <c r="D15" s="3">
        <v>19.096699999999998</v>
      </c>
      <c r="E15" s="3">
        <v>19.22</v>
      </c>
      <c r="F15" s="3">
        <v>18.809999999999999</v>
      </c>
      <c r="G15" s="18">
        <f t="shared" si="0"/>
        <v>859351.49999999988</v>
      </c>
    </row>
    <row r="16" spans="1:14" x14ac:dyDescent="0.25">
      <c r="A16" s="1">
        <v>43448</v>
      </c>
      <c r="B16" s="2">
        <v>55000</v>
      </c>
      <c r="C16" s="19">
        <f t="shared" si="1"/>
        <v>4.6797851083520007E-4</v>
      </c>
      <c r="D16" s="3">
        <v>18.7607</v>
      </c>
      <c r="E16" s="3">
        <v>18.989999999999998</v>
      </c>
      <c r="F16" s="3">
        <v>18.53</v>
      </c>
      <c r="G16" s="18">
        <f t="shared" si="0"/>
        <v>1031838.5</v>
      </c>
    </row>
    <row r="17" spans="1:7" x14ac:dyDescent="0.25">
      <c r="A17" s="1">
        <v>43451</v>
      </c>
      <c r="B17" s="2">
        <v>55000</v>
      </c>
      <c r="C17" s="19">
        <f t="shared" si="1"/>
        <v>4.6797851083520007E-4</v>
      </c>
      <c r="D17" s="3">
        <v>18.692299999999999</v>
      </c>
      <c r="E17" s="3">
        <v>18.8</v>
      </c>
      <c r="F17" s="3">
        <v>18.579999999999998</v>
      </c>
      <c r="G17" s="18">
        <f t="shared" si="0"/>
        <v>1028076.5</v>
      </c>
    </row>
    <row r="18" spans="1:7" x14ac:dyDescent="0.25">
      <c r="A18" s="1">
        <v>43452</v>
      </c>
      <c r="B18" s="2">
        <v>46000</v>
      </c>
      <c r="C18" s="19">
        <f t="shared" si="1"/>
        <v>3.9140020906216734E-4</v>
      </c>
      <c r="D18" s="3">
        <v>19.001000000000001</v>
      </c>
      <c r="E18" s="3">
        <v>19.2</v>
      </c>
      <c r="F18" s="3">
        <v>18.48</v>
      </c>
      <c r="G18" s="18">
        <f t="shared" si="0"/>
        <v>874046</v>
      </c>
    </row>
    <row r="19" spans="1:7" x14ac:dyDescent="0.25">
      <c r="A19" s="1">
        <v>43453</v>
      </c>
      <c r="B19" s="2">
        <v>57500</v>
      </c>
      <c r="C19" s="19">
        <f t="shared" si="1"/>
        <v>4.8925026132770914E-4</v>
      </c>
      <c r="D19" s="3">
        <v>18.607900000000001</v>
      </c>
      <c r="E19" s="3">
        <v>19.11</v>
      </c>
      <c r="F19" s="3">
        <v>18.2</v>
      </c>
      <c r="G19" s="18">
        <f t="shared" si="0"/>
        <v>1069954.25</v>
      </c>
    </row>
    <row r="20" spans="1:7" x14ac:dyDescent="0.25">
      <c r="A20" s="1">
        <v>43454</v>
      </c>
      <c r="B20" s="2">
        <v>64000</v>
      </c>
      <c r="C20" s="19">
        <f t="shared" si="1"/>
        <v>5.4455681260823284E-4</v>
      </c>
      <c r="D20" s="3">
        <v>17.801200000000001</v>
      </c>
      <c r="E20" s="3">
        <v>18.48</v>
      </c>
      <c r="F20" s="3">
        <v>17.440000000000001</v>
      </c>
      <c r="G20" s="18">
        <f t="shared" si="0"/>
        <v>1139276.8</v>
      </c>
    </row>
    <row r="21" spans="1:7" x14ac:dyDescent="0.25">
      <c r="A21" s="1">
        <v>43455</v>
      </c>
      <c r="B21" s="2">
        <v>67000</v>
      </c>
      <c r="C21" s="19">
        <f t="shared" si="1"/>
        <v>5.7008291319924373E-4</v>
      </c>
      <c r="D21" s="3">
        <v>17.816400000000002</v>
      </c>
      <c r="E21" s="3">
        <v>17.93</v>
      </c>
      <c r="F21" s="3">
        <v>17.62</v>
      </c>
      <c r="G21" s="18">
        <f t="shared" si="0"/>
        <v>1193698.8</v>
      </c>
    </row>
    <row r="22" spans="1:7" x14ac:dyDescent="0.25">
      <c r="A22" s="1">
        <v>43461</v>
      </c>
      <c r="B22" s="2">
        <v>67939</v>
      </c>
      <c r="C22" s="19">
        <f t="shared" si="1"/>
        <v>5.7807258268423008E-4</v>
      </c>
      <c r="D22" s="3">
        <v>17.699300000000001</v>
      </c>
      <c r="E22" s="3">
        <v>18</v>
      </c>
      <c r="F22" s="3">
        <v>17.489999999999998</v>
      </c>
      <c r="G22" s="18">
        <f t="shared" si="0"/>
        <v>1202472.7427000001</v>
      </c>
    </row>
    <row r="23" spans="1:7" x14ac:dyDescent="0.25">
      <c r="A23" s="1">
        <v>43462</v>
      </c>
      <c r="B23" s="2">
        <v>47880</v>
      </c>
      <c r="C23" s="19">
        <f t="shared" si="1"/>
        <v>4.0739656543253416E-4</v>
      </c>
      <c r="D23" s="3">
        <v>18.0275</v>
      </c>
      <c r="E23" s="3">
        <v>18.14</v>
      </c>
      <c r="F23" s="3">
        <v>17.649999999999999</v>
      </c>
      <c r="G23" s="18">
        <f t="shared" si="0"/>
        <v>863156.7</v>
      </c>
    </row>
    <row r="24" spans="1:7" x14ac:dyDescent="0.25">
      <c r="A24" s="1">
        <v>43467</v>
      </c>
      <c r="B24" s="2">
        <v>56025</v>
      </c>
      <c r="C24" s="19">
        <f t="shared" si="1"/>
        <v>4.7669992853712878E-4</v>
      </c>
      <c r="D24" s="3">
        <v>18.430900000000001</v>
      </c>
      <c r="E24" s="3">
        <v>18.71</v>
      </c>
      <c r="F24" s="3">
        <v>17.8</v>
      </c>
      <c r="G24" s="18">
        <f t="shared" si="0"/>
        <v>1032591.1725000001</v>
      </c>
    </row>
    <row r="25" spans="1:7" x14ac:dyDescent="0.25">
      <c r="A25" s="1">
        <v>43468</v>
      </c>
      <c r="B25" s="2">
        <v>56024</v>
      </c>
      <c r="C25" s="19">
        <f t="shared" si="1"/>
        <v>4.7669141983693177E-4</v>
      </c>
      <c r="D25" s="3">
        <v>18.2514</v>
      </c>
      <c r="E25" s="3">
        <v>18.39</v>
      </c>
      <c r="F25" s="3">
        <v>18.03</v>
      </c>
      <c r="G25" s="18">
        <f t="shared" si="0"/>
        <v>1022516.4336</v>
      </c>
    </row>
    <row r="26" spans="1:7" x14ac:dyDescent="0.25">
      <c r="A26" s="4" t="s">
        <v>4</v>
      </c>
      <c r="B26" s="16">
        <f>SUM(B2:B25)</f>
        <v>1175268</v>
      </c>
      <c r="C26" s="20">
        <f>SUM(C2:C25)</f>
        <v>1.0000003063132071E-2</v>
      </c>
      <c r="D26" s="17">
        <f>G26/B26</f>
        <v>18.732946782180747</v>
      </c>
      <c r="E26" s="17">
        <f>MAX(E2:E25)</f>
        <v>20.2</v>
      </c>
      <c r="F26" s="17">
        <f>MIN(F2:F25)</f>
        <v>17.440000000000001</v>
      </c>
      <c r="G26" s="16">
        <f>SUM(G2:G25)</f>
        <v>22016232.898800001</v>
      </c>
    </row>
  </sheetData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Share buyback 2018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Daniel Merl</cp:lastModifiedBy>
  <cp:lastPrinted>2018-08-20T06:37:18Z</cp:lastPrinted>
  <dcterms:created xsi:type="dcterms:W3CDTF">2018-07-19T11:59:27Z</dcterms:created>
  <dcterms:modified xsi:type="dcterms:W3CDTF">2019-01-04T12:07:22Z</dcterms:modified>
</cp:coreProperties>
</file>